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Z:\MDEDC_Web Site_2020\Do Business\Taxes\Sales &amp; Use\"/>
    </mc:Choice>
  </mc:AlternateContent>
  <xr:revisionPtr revIDLastSave="0" documentId="13_ncr:1_{343E7C51-90A4-4B41-B9B4-3E67644B7198}" xr6:coauthVersionLast="47" xr6:coauthVersionMax="47" xr10:uidLastSave="{00000000-0000-0000-0000-000000000000}"/>
  <bookViews>
    <workbookView xWindow="-120" yWindow="-120" windowWidth="29040" windowHeight="15840" xr2:uid="{00000000-000D-0000-FFFF-FFFF00000000}"/>
  </bookViews>
  <sheets>
    <sheet name="Tax Rates" sheetId="1" r:id="rId1"/>
  </sheets>
  <definedNames>
    <definedName name="_xlnm.Print_Area" localSheetId="0">'Tax Rates'!$A$1:$E$125</definedName>
    <definedName name="_xlnm.Print_Titles" localSheetId="0">'Tax Rates'!$1:$7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 r="D16" i="1"/>
  <c r="D46" i="1"/>
  <c r="D49" i="1" l="1"/>
  <c r="D21" i="1"/>
  <c r="D34" i="1"/>
  <c r="D44" i="1"/>
  <c r="D59" i="1"/>
  <c r="D58" i="1"/>
  <c r="D57" i="1"/>
  <c r="D70" i="1"/>
  <c r="D80" i="1"/>
  <c r="D9" i="1"/>
  <c r="D107" i="1" l="1"/>
  <c r="D88" i="1"/>
  <c r="D78" i="1"/>
  <c r="D73" i="1"/>
  <c r="D72" i="1"/>
  <c r="D50" i="1"/>
  <c r="D22" i="1" l="1"/>
  <c r="D11" i="1"/>
  <c r="D14" i="1"/>
  <c r="D10" i="1"/>
  <c r="D63" i="1"/>
  <c r="D61" i="1"/>
  <c r="D60" i="1"/>
  <c r="D38" i="1"/>
  <c r="D37" i="1"/>
  <c r="D27" i="1"/>
  <c r="D26" i="1"/>
  <c r="D25" i="1"/>
  <c r="D24" i="1"/>
  <c r="D23" i="1"/>
  <c r="D18" i="1"/>
  <c r="D17" i="1"/>
  <c r="D13" i="1"/>
  <c r="D12" i="1"/>
  <c r="D31" i="1"/>
  <c r="D55" i="1"/>
  <c r="D28" i="1"/>
  <c r="D29" i="1"/>
  <c r="D30" i="1"/>
  <c r="D35" i="1"/>
  <c r="D36" i="1"/>
  <c r="D39" i="1"/>
  <c r="D40" i="1"/>
  <c r="D41" i="1"/>
  <c r="D42" i="1"/>
  <c r="D51" i="1"/>
  <c r="D52" i="1"/>
  <c r="D53" i="1"/>
  <c r="D62" i="1"/>
  <c r="D64" i="1"/>
  <c r="D65" i="1"/>
  <c r="D66" i="1"/>
  <c r="D67" i="1"/>
  <c r="D68" i="1"/>
  <c r="D76" i="1"/>
  <c r="D102" i="1" l="1"/>
  <c r="D75" i="1"/>
  <c r="D99" i="1"/>
  <c r="D74" i="1"/>
  <c r="D81" i="1"/>
  <c r="D86" i="1"/>
  <c r="D106" i="1"/>
  <c r="D95" i="1"/>
  <c r="D84" i="1"/>
  <c r="D105" i="1"/>
  <c r="D93" i="1"/>
  <c r="D83" i="1"/>
  <c r="D98" i="1"/>
  <c r="D100" i="1"/>
  <c r="D89" i="1"/>
  <c r="D82" i="1"/>
  <c r="D71" i="1"/>
  <c r="D94" i="1"/>
  <c r="D77" i="1"/>
  <c r="D101" i="1"/>
  <c r="D96" i="1"/>
  <c r="D91" i="1"/>
  <c r="D85" i="1"/>
  <c r="D103" i="1"/>
  <c r="D90" i="1"/>
  <c r="D104" i="1"/>
  <c r="D97" i="1"/>
  <c r="D92" i="1"/>
  <c r="D87" i="1"/>
</calcChain>
</file>

<file path=xl/sharedStrings.xml><?xml version="1.0" encoding="utf-8"?>
<sst xmlns="http://schemas.openxmlformats.org/spreadsheetml/2006/main" count="126" uniqueCount="105">
  <si>
    <t>SALES TAX RATES</t>
  </si>
  <si>
    <t>County/City</t>
  </si>
  <si>
    <t>Total (%)*</t>
  </si>
  <si>
    <t xml:space="preserve">      Arvada (part)</t>
  </si>
  <si>
    <t xml:space="preserve">      Aurora (part)</t>
  </si>
  <si>
    <t xml:space="preserve">      Commerce City</t>
  </si>
  <si>
    <t xml:space="preserve">      Federal Heights</t>
  </si>
  <si>
    <t xml:space="preserve">      Thornton</t>
  </si>
  <si>
    <t xml:space="preserve">      Westminster (part)</t>
  </si>
  <si>
    <t xml:space="preserve">      Centennial</t>
  </si>
  <si>
    <t xml:space="preserve">      Columbine Valley</t>
  </si>
  <si>
    <t xml:space="preserve">      Englewood</t>
  </si>
  <si>
    <t xml:space="preserve">      Foxfield</t>
  </si>
  <si>
    <t xml:space="preserve">      Glendale</t>
  </si>
  <si>
    <t xml:space="preserve">      Greenwood Village</t>
  </si>
  <si>
    <t xml:space="preserve">      Littleton (part)</t>
  </si>
  <si>
    <t>H</t>
  </si>
  <si>
    <t xml:space="preserve">      Sheridan</t>
  </si>
  <si>
    <t>LID</t>
  </si>
  <si>
    <t xml:space="preserve">      Boulder </t>
  </si>
  <si>
    <t xml:space="preserve">      Lafayette</t>
  </si>
  <si>
    <t xml:space="preserve">      Louisville</t>
  </si>
  <si>
    <t xml:space="preserve">      Lyons</t>
  </si>
  <si>
    <t xml:space="preserve">      Nederland</t>
  </si>
  <si>
    <t xml:space="preserve">      Superior (part)</t>
  </si>
  <si>
    <t xml:space="preserve">      Ward</t>
  </si>
  <si>
    <t>Denver City &amp; County</t>
  </si>
  <si>
    <t>F, A</t>
  </si>
  <si>
    <t xml:space="preserve">      Parker</t>
  </si>
  <si>
    <t>Jefferson County</t>
  </si>
  <si>
    <t xml:space="preserve">      Edgewater</t>
  </si>
  <si>
    <t xml:space="preserve">      Golden</t>
  </si>
  <si>
    <t xml:space="preserve">      Morrison</t>
  </si>
  <si>
    <t xml:space="preserve">      Mountain View</t>
  </si>
  <si>
    <t xml:space="preserve">      Wheat Ridge</t>
  </si>
  <si>
    <t xml:space="preserve">      Ault</t>
  </si>
  <si>
    <t xml:space="preserve">      Berthoud (part)</t>
  </si>
  <si>
    <t xml:space="preserve">      Brighton (part)</t>
  </si>
  <si>
    <t xml:space="preserve">      Dacono</t>
  </si>
  <si>
    <t xml:space="preserve">      Eaton</t>
  </si>
  <si>
    <t xml:space="preserve">      Erie (part)</t>
  </si>
  <si>
    <t xml:space="preserve">      Evans</t>
  </si>
  <si>
    <t xml:space="preserve">      Fort Lupton</t>
  </si>
  <si>
    <t xml:space="preserve">      Frederick</t>
  </si>
  <si>
    <t xml:space="preserve">      Gilcrest</t>
  </si>
  <si>
    <t xml:space="preserve">      Greeley</t>
  </si>
  <si>
    <t xml:space="preserve">      Hudson</t>
  </si>
  <si>
    <t xml:space="preserve">      Keenesburg</t>
  </si>
  <si>
    <t xml:space="preserve">      Kersey</t>
  </si>
  <si>
    <t xml:space="preserve">      La Salle</t>
  </si>
  <si>
    <t xml:space="preserve">      Mead</t>
  </si>
  <si>
    <t xml:space="preserve">      Milliken</t>
  </si>
  <si>
    <t xml:space="preserve">      Northglenn (part)</t>
  </si>
  <si>
    <t xml:space="preserve">      Nunn</t>
  </si>
  <si>
    <t xml:space="preserve">      Pierce</t>
  </si>
  <si>
    <t xml:space="preserve">      Platteville</t>
  </si>
  <si>
    <t xml:space="preserve">      Severance</t>
  </si>
  <si>
    <t>Source: Colorado Department of Revenue.</t>
  </si>
  <si>
    <t>Metro Denver EDC</t>
  </si>
  <si>
    <t xml:space="preserve">      Estes Park</t>
  </si>
  <si>
    <t xml:space="preserve">      Fort Collins</t>
  </si>
  <si>
    <t xml:space="preserve">      Timnath</t>
  </si>
  <si>
    <t xml:space="preserve">      Wellington</t>
  </si>
  <si>
    <t xml:space="preserve">      Windsor (part)</t>
  </si>
  <si>
    <t>A - A 7.25% tax on automobile rentals for less than 30 days in Denver.</t>
  </si>
  <si>
    <t>Metro Denver &amp; Northern Colorado</t>
  </si>
  <si>
    <t xml:space="preserve">Notes: </t>
  </si>
  <si>
    <t>Rate</t>
  </si>
  <si>
    <t>Notes</t>
  </si>
  <si>
    <t xml:space="preserve">          Local (%)</t>
  </si>
  <si>
    <t xml:space="preserve">      Garden City</t>
  </si>
  <si>
    <t>Adams County</t>
  </si>
  <si>
    <t>Broomfield City &amp; County</t>
  </si>
  <si>
    <t xml:space="preserve">      Castle Rock</t>
  </si>
  <si>
    <t xml:space="preserve">      Larkspur</t>
  </si>
  <si>
    <t xml:space="preserve">      Lone Tree</t>
  </si>
  <si>
    <t>Weld County</t>
  </si>
  <si>
    <t xml:space="preserve">      Lakewood**</t>
  </si>
  <si>
    <t xml:space="preserve">      Loveland**</t>
  </si>
  <si>
    <t>**Sales tax rate is reduced if purchases are made from certain areas subject to either a Public Improvement Fee (PIF) and/or Retail Sales Fee.</t>
  </si>
  <si>
    <t xml:space="preserve">      Lakeside**</t>
  </si>
  <si>
    <t xml:space="preserve">      Bennett (part)</t>
  </si>
  <si>
    <t xml:space="preserve">      Longmont </t>
  </si>
  <si>
    <t xml:space="preserve">      Lochbuie (part)</t>
  </si>
  <si>
    <t>3.75 / 4.75</t>
  </si>
  <si>
    <t>3.25 / 4.25</t>
  </si>
  <si>
    <t xml:space="preserve">      Firestone**</t>
  </si>
  <si>
    <t>Website: www.colorado.gov/revenue</t>
  </si>
  <si>
    <t xml:space="preserve">***Parts of Erie incorporated prior to 1994 and located in Weld County are exempt from the RTD sales tax. The total rate in those areas is 6.4%. </t>
  </si>
  <si>
    <t>LID -  Local improvement district taxes are levied in some parts of the metro area including a tax of 0.01% in the area encompassing Flatirons Crossing Mall and a tax of 0.2% in the Arista Local Improvement District in the City &amp; County of Broomfield; a tax of 0.5% in Douglas County (Lincoln Station); a tax of 1.0% within the Old Town Niwot and Cottonwood Square areas of Boulder County; and a tax of 0.5% within designated areas of southeast Jefferson County. For areas of southeast Jefferson County located within Lakewood city limits, the rate is 0.43%. LID tax rates are not included in the total tax rate.</t>
  </si>
  <si>
    <t>Arapahoe County</t>
  </si>
  <si>
    <t xml:space="preserve">      Cherry Hills Village</t>
  </si>
  <si>
    <t>Boulder County</t>
  </si>
  <si>
    <t>Douglas County</t>
  </si>
  <si>
    <t>Larimer County</t>
  </si>
  <si>
    <t xml:space="preserve">      Erie (part)***</t>
  </si>
  <si>
    <t>4.00 / 5.00</t>
  </si>
  <si>
    <t xml:space="preserve">      Castle Pines**</t>
  </si>
  <si>
    <t>F</t>
  </si>
  <si>
    <t>F, H</t>
  </si>
  <si>
    <t xml:space="preserve">      Johnstown (part)**</t>
  </si>
  <si>
    <t xml:space="preserve">H - The sales tax on food for home consumption is 3.0% in Northglenn, 2.25% in Fort Collins, 3.95% in Windsor, and 3.46% in Greeley.  </t>
  </si>
  <si>
    <t>Revised July 2021</t>
  </si>
  <si>
    <t>*Total Sales Tax includes the state tax of 2.9%; county tax (if any); city tax; and the special district taxes. Special district taxes include the Regional Transportation District (RTD) tax (1.0%) and the Scientific and Cultural Facilities District tax (0.1%). A 0.1% Football Stadium District tax expired on December 31, 2011. The RTD district includes the counties of Denver, Boulder, Broomfield (except some areas immediately adjacent to the I-25 and Highway 7 interchange), Jefferson, Adams (west of Box Elder Creek), Arapahoe (south of I-70 west of Picadilly Rd. to Jewell, then west of Gun Club Rd. to Quincy, then generally west of Monaghan Rd. including Arapahoe Park and Aurora Reservoir), Douglas (northern portion consisting of the city of Lone Tree [original Lone Tree], the town of Parker, the Acres Green area, and most of Highlands Ranch), and parts of Weld County that have been annexed by the city of Longmont or the town of Erie since 1994, and annexed areas of Brighton and Lochbuie. Effective July 1, 2006, the Science and Cultural Facilities District includes all areas of Adams, Arapahoe, Boulder, Jefferson, Denver, and Broomfield counties. It also includes all of Douglas County except areas within the boundary of the town of Castle Rock and Larkspur. Effective July 1, 2006, the area within the boundaries of the town of Castle Rock will not have an RTD sales or use tax.</t>
  </si>
  <si>
    <t>F - The sales tax on food and liquor for immediate consumption is 4.01% in Boulder and 4.0% in Denver.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</si>
</sst>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10" x14ac:knownFonts="1">
    <font>
      <sz val="10"/>
      <name val="Arial"/>
    </font>
    <font>
      <sz val="10"/>
      <name val="Arial"/>
      <family val="2"/>
    </font>
    <font>
      <sz val="8"/>
      <name val="Arial"/>
      <family val="2"/>
    </font>
    <font>
      <sz val="12"/>
      <name val="Arial"/>
      <family val="2"/>
    </font>
    <font>
      <b/>
      <sz val="12"/>
      <name val="Arial"/>
      <family val="2"/>
    </font>
    <font>
      <b/>
      <sz val="11"/>
      <name val="Arial"/>
      <family val="2"/>
    </font>
    <font>
      <sz val="11"/>
      <name val="Arial"/>
      <family val="2"/>
    </font>
    <font>
      <i/>
      <sz val="10"/>
      <name val="Arial"/>
      <family val="2"/>
    </font>
    <font>
      <b/>
      <sz val="16"/>
      <name val="Arial"/>
      <family val="2"/>
    </font>
    <font>
      <sz val="11"/>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3" fillId="0" borderId="0" xfId="0" applyFont="1"/>
    <xf numFmtId="0" fontId="6" fillId="0" borderId="0" xfId="0" applyFont="1"/>
    <xf numFmtId="0" fontId="6" fillId="0" borderId="0" xfId="0" applyFont="1" applyAlignment="1">
      <alignment vertical="top" wrapText="1"/>
    </xf>
    <xf numFmtId="0" fontId="6" fillId="0" borderId="0" xfId="0" applyFont="1" applyFill="1" applyAlignment="1">
      <alignment horizontal="center"/>
    </xf>
    <xf numFmtId="2" fontId="6" fillId="0" borderId="0" xfId="0" applyNumberFormat="1" applyFont="1" applyFill="1" applyAlignment="1">
      <alignment horizontal="center"/>
    </xf>
    <xf numFmtId="0" fontId="6" fillId="0" borderId="0" xfId="0" applyFont="1" applyFill="1"/>
    <xf numFmtId="2" fontId="6" fillId="0" borderId="0" xfId="0" applyNumberFormat="1" applyFont="1" applyFill="1"/>
    <xf numFmtId="0" fontId="5" fillId="0" borderId="0" xfId="0" applyFont="1" applyFill="1"/>
    <xf numFmtId="164" fontId="6" fillId="0" borderId="0" xfId="0" applyNumberFormat="1" applyFont="1" applyFill="1" applyAlignment="1">
      <alignment horizontal="center"/>
    </xf>
    <xf numFmtId="0" fontId="3" fillId="0" borderId="0" xfId="0" applyFont="1" applyFill="1"/>
    <xf numFmtId="0" fontId="3" fillId="0" borderId="0" xfId="0" applyFont="1" applyFill="1" applyAlignment="1">
      <alignment horizontal="center"/>
    </xf>
    <xf numFmtId="0" fontId="5" fillId="0" borderId="1" xfId="0" applyFont="1" applyFill="1" applyBorder="1"/>
    <xf numFmtId="0" fontId="5" fillId="0" borderId="1" xfId="0" applyFont="1" applyFill="1" applyBorder="1" applyAlignment="1"/>
    <xf numFmtId="0" fontId="5" fillId="0" borderId="1" xfId="0" applyFont="1" applyFill="1" applyBorder="1" applyAlignment="1">
      <alignment horizontal="center"/>
    </xf>
    <xf numFmtId="0" fontId="6" fillId="0" borderId="2" xfId="0" applyFont="1" applyFill="1" applyBorder="1"/>
    <xf numFmtId="0" fontId="5" fillId="0" borderId="2" xfId="0" applyFont="1" applyFill="1" applyBorder="1" applyAlignment="1">
      <alignment horizontal="center"/>
    </xf>
    <xf numFmtId="0" fontId="7" fillId="0" borderId="0" xfId="0" applyFont="1" applyFill="1"/>
    <xf numFmtId="166" fontId="6" fillId="0" borderId="0" xfId="0" applyNumberFormat="1" applyFont="1" applyFill="1" applyAlignment="1">
      <alignment horizontal="center"/>
    </xf>
    <xf numFmtId="0" fontId="6" fillId="0" borderId="0" xfId="0" applyFont="1" applyFill="1" applyAlignment="1">
      <alignment vertical="top" wrapText="1"/>
    </xf>
    <xf numFmtId="165" fontId="6" fillId="0" borderId="0" xfId="0" applyNumberFormat="1" applyFont="1" applyFill="1"/>
    <xf numFmtId="164" fontId="6" fillId="0" borderId="0" xfId="0" applyNumberFormat="1" applyFont="1" applyFill="1"/>
    <xf numFmtId="0" fontId="9" fillId="0" borderId="0" xfId="0" applyFont="1" applyFill="1" applyAlignment="1">
      <alignment horizontal="center"/>
    </xf>
    <xf numFmtId="2" fontId="9" fillId="0" borderId="0" xfId="0" applyNumberFormat="1" applyFont="1" applyFill="1" applyAlignment="1">
      <alignment horizontal="center"/>
    </xf>
    <xf numFmtId="164" fontId="9" fillId="0" borderId="0" xfId="0" applyNumberFormat="1" applyFont="1" applyFill="1" applyAlignment="1">
      <alignment horizontal="center"/>
    </xf>
    <xf numFmtId="0" fontId="1" fillId="0" borderId="1" xfId="0" applyFont="1" applyFill="1" applyBorder="1" applyAlignment="1"/>
    <xf numFmtId="165" fontId="6" fillId="0" borderId="0" xfId="0" applyNumberFormat="1" applyFont="1" applyFill="1" applyAlignment="1">
      <alignment horizontal="center"/>
    </xf>
    <xf numFmtId="2" fontId="6" fillId="0" borderId="0" xfId="1" applyNumberFormat="1" applyFont="1" applyFill="1" applyAlignment="1">
      <alignment horizontal="center"/>
    </xf>
    <xf numFmtId="0" fontId="7" fillId="0" borderId="0" xfId="0" applyFont="1" applyAlignment="1">
      <alignment horizontal="left" wrapText="1"/>
    </xf>
    <xf numFmtId="0" fontId="7" fillId="0" borderId="0" xfId="0" applyFont="1" applyFill="1" applyAlignment="1">
      <alignment horizontal="right"/>
    </xf>
    <xf numFmtId="0" fontId="7" fillId="0" borderId="0" xfId="0" applyFont="1" applyAlignment="1">
      <alignment horizontal="center"/>
    </xf>
    <xf numFmtId="0" fontId="7" fillId="0" borderId="0" xfId="0" applyFont="1" applyFill="1" applyAlignment="1">
      <alignment horizontal="left" vertical="top" wrapText="1"/>
    </xf>
    <xf numFmtId="0" fontId="8" fillId="0" borderId="0" xfId="0" applyFont="1" applyFill="1" applyAlignment="1">
      <alignment horizontal="center"/>
    </xf>
    <xf numFmtId="0" fontId="4" fillId="0" borderId="0" xfId="0" applyFont="1" applyFill="1" applyAlignment="1">
      <alignment horizontal="center"/>
    </xf>
    <xf numFmtId="0" fontId="7" fillId="0" borderId="0" xfId="0" applyFont="1" applyAlignment="1">
      <alignment horizontal="lef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1400175</xdr:colOff>
      <xdr:row>4</xdr:row>
      <xdr:rowOff>50800</xdr:rowOff>
    </xdr:to>
    <xdr:grpSp>
      <xdr:nvGrpSpPr>
        <xdr:cNvPr id="3" name="Group 2">
          <a:extLst>
            <a:ext uri="{FF2B5EF4-FFF2-40B4-BE49-F238E27FC236}">
              <a16:creationId xmlns:a16="http://schemas.microsoft.com/office/drawing/2014/main" id="{E989D9F8-408E-4213-A183-8E2E0120EA26}"/>
            </a:ext>
          </a:extLst>
        </xdr:cNvPr>
        <xdr:cNvGrpSpPr/>
      </xdr:nvGrpSpPr>
      <xdr:grpSpPr>
        <a:xfrm>
          <a:off x="0" y="0"/>
          <a:ext cx="1400175" cy="879475"/>
          <a:chOff x="7703820" y="784860"/>
          <a:chExt cx="1915241" cy="1099137"/>
        </a:xfrm>
      </xdr:grpSpPr>
      <xdr:sp macro="" textlink="">
        <xdr:nvSpPr>
          <xdr:cNvPr id="4" name="Rectangle 3">
            <a:extLst>
              <a:ext uri="{FF2B5EF4-FFF2-40B4-BE49-F238E27FC236}">
                <a16:creationId xmlns:a16="http://schemas.microsoft.com/office/drawing/2014/main" id="{721731DE-678C-4A92-A8F4-630EC0B1176E}"/>
              </a:ext>
            </a:extLst>
          </xdr:cNvPr>
          <xdr:cNvSpPr/>
        </xdr:nvSpPr>
        <xdr:spPr bwMode="auto">
          <a:xfrm>
            <a:off x="7703820" y="784860"/>
            <a:ext cx="1851660" cy="105156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pic>
        <xdr:nvPicPr>
          <xdr:cNvPr id="5" name="Picture 4">
            <a:extLst>
              <a:ext uri="{FF2B5EF4-FFF2-40B4-BE49-F238E27FC236}">
                <a16:creationId xmlns:a16="http://schemas.microsoft.com/office/drawing/2014/main" id="{D55F066A-EC55-405E-ABF2-3EE68AB602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1681" y="870848"/>
            <a:ext cx="1897380" cy="1013149"/>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5"/>
  <sheetViews>
    <sheetView tabSelected="1" zoomScaleNormal="100" workbookViewId="0">
      <pane ySplit="7" topLeftCell="A8" activePane="bottomLeft" state="frozen"/>
      <selection pane="bottomLeft" sqref="A1:E1"/>
    </sheetView>
  </sheetViews>
  <sheetFormatPr defaultColWidth="9.140625" defaultRowHeight="15" x14ac:dyDescent="0.2"/>
  <cols>
    <col min="1" max="1" width="35.140625" style="10" customWidth="1"/>
    <col min="2" max="2" width="19.7109375" style="11" customWidth="1"/>
    <col min="3" max="3" width="7" style="10" bestFit="1" customWidth="1"/>
    <col min="4" max="4" width="19.7109375" style="11" customWidth="1"/>
    <col min="5" max="5" width="11.5703125" style="1" customWidth="1"/>
    <col min="6" max="16384" width="9.140625" style="1"/>
  </cols>
  <sheetData>
    <row r="1" spans="1:5" ht="20.25" x14ac:dyDescent="0.3">
      <c r="A1" s="32" t="s">
        <v>0</v>
      </c>
      <c r="B1" s="32"/>
      <c r="C1" s="32"/>
      <c r="D1" s="32"/>
      <c r="E1" s="32"/>
    </row>
    <row r="2" spans="1:5" ht="15" customHeight="1" x14ac:dyDescent="0.25">
      <c r="A2" s="33" t="s">
        <v>65</v>
      </c>
      <c r="B2" s="33"/>
      <c r="C2" s="33"/>
      <c r="D2" s="33"/>
      <c r="E2" s="33"/>
    </row>
    <row r="3" spans="1:5" ht="15" customHeight="1" x14ac:dyDescent="0.25">
      <c r="A3" s="33">
        <v>2021</v>
      </c>
      <c r="B3" s="33"/>
      <c r="C3" s="33"/>
      <c r="D3" s="33"/>
      <c r="E3" s="33"/>
    </row>
    <row r="4" spans="1:5" ht="15" customHeight="1" x14ac:dyDescent="0.2">
      <c r="E4" s="10"/>
    </row>
    <row r="5" spans="1:5" ht="15" customHeight="1" x14ac:dyDescent="0.2">
      <c r="E5" s="10"/>
    </row>
    <row r="6" spans="1:5" s="2" customFormat="1" ht="23.25" customHeight="1" x14ac:dyDescent="0.25">
      <c r="A6" s="12" t="s">
        <v>1</v>
      </c>
      <c r="B6" s="13" t="s">
        <v>69</v>
      </c>
      <c r="C6" s="25"/>
      <c r="D6" s="14" t="s">
        <v>2</v>
      </c>
      <c r="E6" s="6"/>
    </row>
    <row r="7" spans="1:5" s="2" customFormat="1" ht="15.75" customHeight="1" x14ac:dyDescent="0.25">
      <c r="A7" s="15"/>
      <c r="B7" s="16" t="s">
        <v>67</v>
      </c>
      <c r="C7" s="16" t="s">
        <v>68</v>
      </c>
      <c r="D7" s="15"/>
      <c r="E7" s="6"/>
    </row>
    <row r="8" spans="1:5" s="2" customFormat="1" ht="24" customHeight="1" x14ac:dyDescent="0.25">
      <c r="A8" s="8" t="s">
        <v>71</v>
      </c>
      <c r="B8" s="27">
        <v>0.75</v>
      </c>
      <c r="C8" s="4"/>
      <c r="D8" s="4" t="s">
        <v>84</v>
      </c>
      <c r="E8" s="7"/>
    </row>
    <row r="9" spans="1:5" s="2" customFormat="1" ht="15" customHeight="1" x14ac:dyDescent="0.2">
      <c r="A9" s="6" t="s">
        <v>3</v>
      </c>
      <c r="B9" s="5">
        <v>3.46</v>
      </c>
      <c r="C9" s="4"/>
      <c r="D9" s="5">
        <f>B9+2.9+1.1+B$8</f>
        <v>8.2099999999999991</v>
      </c>
      <c r="E9" s="7"/>
    </row>
    <row r="10" spans="1:5" s="2" customFormat="1" ht="15" customHeight="1" x14ac:dyDescent="0.2">
      <c r="A10" s="6" t="s">
        <v>4</v>
      </c>
      <c r="B10" s="5">
        <v>3.75</v>
      </c>
      <c r="C10" s="4"/>
      <c r="D10" s="5">
        <f>B10+2.9+1.1+B$8</f>
        <v>8.5</v>
      </c>
      <c r="E10" s="7"/>
    </row>
    <row r="11" spans="1:5" s="2" customFormat="1" ht="15" customHeight="1" x14ac:dyDescent="0.2">
      <c r="A11" s="6" t="s">
        <v>81</v>
      </c>
      <c r="B11" s="5">
        <v>4</v>
      </c>
      <c r="C11" s="4"/>
      <c r="D11" s="5">
        <f>B11+B$8+2.9+0.1</f>
        <v>7.75</v>
      </c>
      <c r="E11" s="7"/>
    </row>
    <row r="12" spans="1:5" s="2" customFormat="1" ht="15" customHeight="1" x14ac:dyDescent="0.2">
      <c r="A12" s="6" t="s">
        <v>37</v>
      </c>
      <c r="B12" s="5">
        <v>3.75</v>
      </c>
      <c r="C12" s="4"/>
      <c r="D12" s="5">
        <f t="shared" ref="D12:D18" si="0">B12+2.9+1.1+B$8</f>
        <v>8.5</v>
      </c>
      <c r="E12" s="7"/>
    </row>
    <row r="13" spans="1:5" s="2" customFormat="1" ht="15" customHeight="1" x14ac:dyDescent="0.2">
      <c r="A13" s="6" t="s">
        <v>5</v>
      </c>
      <c r="B13" s="5">
        <v>4.5</v>
      </c>
      <c r="C13" s="4"/>
      <c r="D13" s="5">
        <f t="shared" si="0"/>
        <v>9.25</v>
      </c>
      <c r="E13" s="7"/>
    </row>
    <row r="14" spans="1:5" s="2" customFormat="1" ht="15" customHeight="1" x14ac:dyDescent="0.2">
      <c r="A14" s="6" t="s">
        <v>6</v>
      </c>
      <c r="B14" s="5">
        <v>4</v>
      </c>
      <c r="C14" s="4"/>
      <c r="D14" s="5">
        <f>B14+2.9+1.1+B$8</f>
        <v>8.75</v>
      </c>
      <c r="E14" s="7"/>
    </row>
    <row r="15" spans="1:5" s="2" customFormat="1" ht="15" customHeight="1" x14ac:dyDescent="0.2">
      <c r="A15" s="6" t="s">
        <v>83</v>
      </c>
      <c r="B15" s="5">
        <v>4</v>
      </c>
      <c r="C15" s="4"/>
      <c r="D15" s="5">
        <f>B15+2.9+0.1+B$8</f>
        <v>7.75</v>
      </c>
      <c r="E15" s="7"/>
    </row>
    <row r="16" spans="1:5" s="2" customFormat="1" ht="15" customHeight="1" x14ac:dyDescent="0.2">
      <c r="A16" s="6" t="s">
        <v>52</v>
      </c>
      <c r="B16" s="5">
        <v>4</v>
      </c>
      <c r="C16" s="4" t="s">
        <v>99</v>
      </c>
      <c r="D16" s="5">
        <f>B16+2.9+1.1+B$8</f>
        <v>8.75</v>
      </c>
      <c r="E16" s="7"/>
    </row>
    <row r="17" spans="1:5" s="2" customFormat="1" ht="15" customHeight="1" x14ac:dyDescent="0.2">
      <c r="A17" s="6" t="s">
        <v>7</v>
      </c>
      <c r="B17" s="5">
        <v>3.75</v>
      </c>
      <c r="C17" s="4"/>
      <c r="D17" s="5">
        <f t="shared" si="0"/>
        <v>8.5</v>
      </c>
      <c r="E17" s="7"/>
    </row>
    <row r="18" spans="1:5" s="2" customFormat="1" ht="15" customHeight="1" x14ac:dyDescent="0.2">
      <c r="A18" s="6" t="s">
        <v>8</v>
      </c>
      <c r="B18" s="5">
        <v>3.85</v>
      </c>
      <c r="C18" s="4"/>
      <c r="D18" s="5">
        <f t="shared" si="0"/>
        <v>8.6</v>
      </c>
      <c r="E18" s="7"/>
    </row>
    <row r="19" spans="1:5" s="2" customFormat="1" ht="9.75" customHeight="1" x14ac:dyDescent="0.2">
      <c r="A19" s="6"/>
      <c r="B19" s="22"/>
      <c r="C19" s="4"/>
      <c r="D19" s="22"/>
      <c r="E19" s="6"/>
    </row>
    <row r="20" spans="1:5" s="2" customFormat="1" ht="15" customHeight="1" x14ac:dyDescent="0.25">
      <c r="A20" s="8" t="s">
        <v>90</v>
      </c>
      <c r="B20" s="5">
        <v>0.25</v>
      </c>
      <c r="C20" s="4"/>
      <c r="D20" s="4" t="s">
        <v>85</v>
      </c>
      <c r="E20" s="6"/>
    </row>
    <row r="21" spans="1:5" s="2" customFormat="1" ht="15" customHeight="1" x14ac:dyDescent="0.2">
      <c r="A21" s="6" t="s">
        <v>4</v>
      </c>
      <c r="B21" s="5">
        <v>3.75</v>
      </c>
      <c r="C21" s="4"/>
      <c r="D21" s="5">
        <f>B21+2.9+1.1+B$20</f>
        <v>8</v>
      </c>
      <c r="E21" s="6"/>
    </row>
    <row r="22" spans="1:5" s="2" customFormat="1" ht="15" customHeight="1" x14ac:dyDescent="0.2">
      <c r="A22" s="6" t="s">
        <v>81</v>
      </c>
      <c r="B22" s="5">
        <v>4</v>
      </c>
      <c r="C22" s="4"/>
      <c r="D22" s="5">
        <f>B22+2.9+0.1+B$20</f>
        <v>7.25</v>
      </c>
      <c r="E22" s="7"/>
    </row>
    <row r="23" spans="1:5" s="2" customFormat="1" ht="15" customHeight="1" x14ac:dyDescent="0.2">
      <c r="A23" s="6" t="s">
        <v>9</v>
      </c>
      <c r="B23" s="5">
        <v>2.5</v>
      </c>
      <c r="C23" s="4"/>
      <c r="D23" s="5">
        <f t="shared" ref="D23:D31" si="1">B23+2.9+1.1+B$20</f>
        <v>6.75</v>
      </c>
      <c r="E23" s="6"/>
    </row>
    <row r="24" spans="1:5" s="2" customFormat="1" ht="15" customHeight="1" x14ac:dyDescent="0.2">
      <c r="A24" s="6" t="s">
        <v>91</v>
      </c>
      <c r="B24" s="5">
        <v>3.5</v>
      </c>
      <c r="C24" s="4"/>
      <c r="D24" s="5">
        <f t="shared" si="1"/>
        <v>7.75</v>
      </c>
      <c r="E24" s="6"/>
    </row>
    <row r="25" spans="1:5" s="2" customFormat="1" ht="15" customHeight="1" x14ac:dyDescent="0.2">
      <c r="A25" s="6" t="s">
        <v>10</v>
      </c>
      <c r="B25" s="5">
        <v>3</v>
      </c>
      <c r="C25" s="4"/>
      <c r="D25" s="5">
        <f t="shared" si="1"/>
        <v>7.25</v>
      </c>
      <c r="E25" s="20"/>
    </row>
    <row r="26" spans="1:5" s="2" customFormat="1" ht="15" customHeight="1" x14ac:dyDescent="0.2">
      <c r="A26" s="6" t="s">
        <v>11</v>
      </c>
      <c r="B26" s="5">
        <v>3.5</v>
      </c>
      <c r="C26" s="4"/>
      <c r="D26" s="5">
        <f t="shared" si="1"/>
        <v>7.75</v>
      </c>
      <c r="E26" s="20"/>
    </row>
    <row r="27" spans="1:5" s="2" customFormat="1" ht="15" customHeight="1" x14ac:dyDescent="0.2">
      <c r="A27" s="6" t="s">
        <v>12</v>
      </c>
      <c r="B27" s="5">
        <v>3.75</v>
      </c>
      <c r="C27" s="4"/>
      <c r="D27" s="5">
        <f t="shared" si="1"/>
        <v>8</v>
      </c>
      <c r="E27" s="6"/>
    </row>
    <row r="28" spans="1:5" s="2" customFormat="1" ht="15" customHeight="1" x14ac:dyDescent="0.2">
      <c r="A28" s="6" t="s">
        <v>13</v>
      </c>
      <c r="B28" s="5">
        <v>3.75</v>
      </c>
      <c r="C28" s="4"/>
      <c r="D28" s="5">
        <f t="shared" si="1"/>
        <v>8</v>
      </c>
      <c r="E28" s="6"/>
    </row>
    <row r="29" spans="1:5" s="2" customFormat="1" ht="15" customHeight="1" x14ac:dyDescent="0.2">
      <c r="A29" s="6" t="s">
        <v>14</v>
      </c>
      <c r="B29" s="5">
        <v>3</v>
      </c>
      <c r="C29" s="4"/>
      <c r="D29" s="5">
        <f t="shared" si="1"/>
        <v>7.25</v>
      </c>
      <c r="E29" s="6"/>
    </row>
    <row r="30" spans="1:5" s="2" customFormat="1" ht="15" customHeight="1" x14ac:dyDescent="0.2">
      <c r="A30" s="6" t="s">
        <v>15</v>
      </c>
      <c r="B30" s="5">
        <v>3</v>
      </c>
      <c r="C30" s="4"/>
      <c r="D30" s="5">
        <f t="shared" si="1"/>
        <v>7.25</v>
      </c>
      <c r="E30" s="6"/>
    </row>
    <row r="31" spans="1:5" s="2" customFormat="1" ht="15" customHeight="1" x14ac:dyDescent="0.2">
      <c r="A31" s="6" t="s">
        <v>17</v>
      </c>
      <c r="B31" s="5">
        <v>3.5</v>
      </c>
      <c r="C31" s="4"/>
      <c r="D31" s="5">
        <f t="shared" si="1"/>
        <v>7.75</v>
      </c>
      <c r="E31" s="6"/>
    </row>
    <row r="32" spans="1:5" s="2" customFormat="1" ht="9.75" customHeight="1" x14ac:dyDescent="0.2">
      <c r="A32" s="6"/>
      <c r="B32" s="4"/>
      <c r="C32" s="4"/>
      <c r="D32" s="4"/>
      <c r="E32" s="6"/>
    </row>
    <row r="33" spans="1:5" s="2" customFormat="1" ht="15" customHeight="1" x14ac:dyDescent="0.25">
      <c r="A33" s="8" t="s">
        <v>92</v>
      </c>
      <c r="B33" s="18">
        <v>0.98499999999999999</v>
      </c>
      <c r="C33" s="4" t="s">
        <v>18</v>
      </c>
      <c r="D33" s="18">
        <v>4.9850000000000003</v>
      </c>
      <c r="E33" s="20"/>
    </row>
    <row r="34" spans="1:5" s="2" customFormat="1" ht="15" customHeight="1" x14ac:dyDescent="0.2">
      <c r="A34" s="6" t="s">
        <v>19</v>
      </c>
      <c r="B34" s="5">
        <v>3.86</v>
      </c>
      <c r="C34" s="4" t="s">
        <v>98</v>
      </c>
      <c r="D34" s="5">
        <f>B$33+2.9+1.1+B34</f>
        <v>8.8449999999999989</v>
      </c>
      <c r="E34" s="6"/>
    </row>
    <row r="35" spans="1:5" s="2" customFormat="1" ht="15" customHeight="1" x14ac:dyDescent="0.2">
      <c r="A35" s="6" t="s">
        <v>40</v>
      </c>
      <c r="B35" s="5">
        <v>3.5</v>
      </c>
      <c r="C35" s="4"/>
      <c r="D35" s="5">
        <f t="shared" ref="D35:D42" si="2">B$33+2.9+1.1+B35</f>
        <v>8.4849999999999994</v>
      </c>
      <c r="E35" s="6"/>
    </row>
    <row r="36" spans="1:5" s="2" customFormat="1" ht="15" customHeight="1" x14ac:dyDescent="0.2">
      <c r="A36" s="6" t="s">
        <v>20</v>
      </c>
      <c r="B36" s="5">
        <v>3.5</v>
      </c>
      <c r="C36" s="4"/>
      <c r="D36" s="5">
        <f t="shared" si="2"/>
        <v>8.4849999999999994</v>
      </c>
      <c r="E36" s="6"/>
    </row>
    <row r="37" spans="1:5" s="2" customFormat="1" ht="15" customHeight="1" x14ac:dyDescent="0.2">
      <c r="A37" s="6" t="s">
        <v>82</v>
      </c>
      <c r="B37" s="5">
        <v>3.53</v>
      </c>
      <c r="C37" s="4"/>
      <c r="D37" s="5">
        <f>B$33+2.9+1.1+B37</f>
        <v>8.5149999999999988</v>
      </c>
      <c r="E37" s="6"/>
    </row>
    <row r="38" spans="1:5" s="2" customFormat="1" ht="15" customHeight="1" x14ac:dyDescent="0.2">
      <c r="A38" s="6" t="s">
        <v>21</v>
      </c>
      <c r="B38" s="5">
        <v>3.65</v>
      </c>
      <c r="C38" s="4"/>
      <c r="D38" s="5">
        <f>B$33+2.9+1.1+B38</f>
        <v>8.6349999999999998</v>
      </c>
      <c r="E38" s="6"/>
    </row>
    <row r="39" spans="1:5" s="2" customFormat="1" ht="15" customHeight="1" x14ac:dyDescent="0.2">
      <c r="A39" s="6" t="s">
        <v>22</v>
      </c>
      <c r="B39" s="5">
        <v>3.5</v>
      </c>
      <c r="C39" s="4"/>
      <c r="D39" s="5">
        <f t="shared" si="2"/>
        <v>8.4849999999999994</v>
      </c>
      <c r="E39" s="6"/>
    </row>
    <row r="40" spans="1:5" s="2" customFormat="1" ht="15" customHeight="1" x14ac:dyDescent="0.2">
      <c r="A40" s="6" t="s">
        <v>23</v>
      </c>
      <c r="B40" s="5">
        <v>4</v>
      </c>
      <c r="C40" s="4"/>
      <c r="D40" s="5">
        <f t="shared" si="2"/>
        <v>8.9849999999999994</v>
      </c>
      <c r="E40" s="7"/>
    </row>
    <row r="41" spans="1:5" s="2" customFormat="1" ht="15" customHeight="1" x14ac:dyDescent="0.2">
      <c r="A41" s="6" t="s">
        <v>24</v>
      </c>
      <c r="B41" s="5">
        <v>3.46</v>
      </c>
      <c r="C41" s="4"/>
      <c r="D41" s="5">
        <f t="shared" si="2"/>
        <v>8.4450000000000003</v>
      </c>
      <c r="E41" s="6"/>
    </row>
    <row r="42" spans="1:5" s="2" customFormat="1" ht="15" customHeight="1" x14ac:dyDescent="0.2">
      <c r="A42" s="6" t="s">
        <v>25</v>
      </c>
      <c r="B42" s="5">
        <v>2</v>
      </c>
      <c r="C42" s="4"/>
      <c r="D42" s="5">
        <f t="shared" si="2"/>
        <v>6.9849999999999994</v>
      </c>
      <c r="E42" s="6"/>
    </row>
    <row r="43" spans="1:5" s="2" customFormat="1" ht="9" customHeight="1" x14ac:dyDescent="0.2">
      <c r="A43" s="6"/>
      <c r="B43" s="22"/>
      <c r="C43" s="4"/>
      <c r="D43" s="23"/>
      <c r="E43" s="6"/>
    </row>
    <row r="44" spans="1:5" s="2" customFormat="1" ht="15" customHeight="1" x14ac:dyDescent="0.25">
      <c r="A44" s="8" t="s">
        <v>72</v>
      </c>
      <c r="B44" s="4">
        <v>4.1500000000000004</v>
      </c>
      <c r="C44" s="4" t="s">
        <v>18</v>
      </c>
      <c r="D44" s="5">
        <f>2.9+1.1+B44</f>
        <v>8.15</v>
      </c>
      <c r="E44" s="6"/>
    </row>
    <row r="45" spans="1:5" s="2" customFormat="1" ht="9" customHeight="1" x14ac:dyDescent="0.2">
      <c r="A45" s="6"/>
      <c r="B45" s="22"/>
      <c r="C45" s="4"/>
      <c r="D45" s="23"/>
      <c r="E45" s="6"/>
    </row>
    <row r="46" spans="1:5" s="2" customFormat="1" ht="15" customHeight="1" x14ac:dyDescent="0.25">
      <c r="A46" s="8" t="s">
        <v>26</v>
      </c>
      <c r="B46" s="5">
        <v>4.8099999999999996</v>
      </c>
      <c r="C46" s="4" t="s">
        <v>27</v>
      </c>
      <c r="D46" s="5">
        <f>2.9+1.1+B46</f>
        <v>8.8099999999999987</v>
      </c>
      <c r="E46" s="6"/>
    </row>
    <row r="47" spans="1:5" s="2" customFormat="1" ht="15" customHeight="1" x14ac:dyDescent="0.25">
      <c r="A47" s="8"/>
      <c r="B47" s="23"/>
      <c r="C47" s="4"/>
      <c r="D47" s="23"/>
      <c r="E47" s="6"/>
    </row>
    <row r="48" spans="1:5" s="2" customFormat="1" x14ac:dyDescent="0.25">
      <c r="A48" s="8" t="s">
        <v>93</v>
      </c>
      <c r="B48" s="5">
        <v>1</v>
      </c>
      <c r="C48" s="4" t="s">
        <v>18</v>
      </c>
      <c r="D48" s="4" t="s">
        <v>96</v>
      </c>
      <c r="E48" s="7"/>
    </row>
    <row r="49" spans="1:5" s="2" customFormat="1" ht="15" customHeight="1" x14ac:dyDescent="0.2">
      <c r="A49" s="6" t="s">
        <v>4</v>
      </c>
      <c r="B49" s="5">
        <v>3.75</v>
      </c>
      <c r="C49" s="4"/>
      <c r="D49" s="5">
        <f>B48+B49+2.9+1.1</f>
        <v>8.75</v>
      </c>
      <c r="E49" s="6"/>
    </row>
    <row r="50" spans="1:5" s="2" customFormat="1" ht="15" customHeight="1" x14ac:dyDescent="0.2">
      <c r="A50" s="6" t="s">
        <v>97</v>
      </c>
      <c r="B50" s="5">
        <v>2.75</v>
      </c>
      <c r="C50" s="4"/>
      <c r="D50" s="5">
        <f>B50+B48+2.9+0.1</f>
        <v>6.75</v>
      </c>
      <c r="E50" s="7"/>
    </row>
    <row r="51" spans="1:5" s="2" customFormat="1" ht="15" customHeight="1" x14ac:dyDescent="0.2">
      <c r="A51" s="6" t="s">
        <v>73</v>
      </c>
      <c r="B51" s="5">
        <v>4</v>
      </c>
      <c r="C51" s="4"/>
      <c r="D51" s="5">
        <f>B51+B48+2.9</f>
        <v>7.9</v>
      </c>
      <c r="E51" s="6"/>
    </row>
    <row r="52" spans="1:5" s="2" customFormat="1" ht="15" customHeight="1" x14ac:dyDescent="0.2">
      <c r="A52" s="6" t="s">
        <v>74</v>
      </c>
      <c r="B52" s="5">
        <v>4</v>
      </c>
      <c r="C52" s="4"/>
      <c r="D52" s="5">
        <f>B$48+B52+2.9</f>
        <v>7.9</v>
      </c>
      <c r="E52" s="6"/>
    </row>
    <row r="53" spans="1:5" s="2" customFormat="1" ht="15" customHeight="1" x14ac:dyDescent="0.2">
      <c r="A53" s="6" t="s">
        <v>15</v>
      </c>
      <c r="B53" s="5">
        <v>3</v>
      </c>
      <c r="C53" s="4"/>
      <c r="D53" s="5">
        <f>B$48+B53+2.9+1.1</f>
        <v>8</v>
      </c>
      <c r="E53" s="7"/>
    </row>
    <row r="54" spans="1:5" s="2" customFormat="1" ht="15" customHeight="1" x14ac:dyDescent="0.2">
      <c r="A54" s="6" t="s">
        <v>75</v>
      </c>
      <c r="B54" s="26">
        <v>1.8125</v>
      </c>
      <c r="C54" s="4"/>
      <c r="D54" s="26">
        <v>6.8125</v>
      </c>
      <c r="E54" s="7"/>
    </row>
    <row r="55" spans="1:5" s="2" customFormat="1" ht="15" customHeight="1" x14ac:dyDescent="0.2">
      <c r="A55" s="6" t="s">
        <v>28</v>
      </c>
      <c r="B55" s="5">
        <v>3</v>
      </c>
      <c r="C55" s="4"/>
      <c r="D55" s="5">
        <f>B$48+B55+2.9+1.1</f>
        <v>8</v>
      </c>
      <c r="E55" s="7"/>
    </row>
    <row r="56" spans="1:5" s="2" customFormat="1" ht="8.25" customHeight="1" x14ac:dyDescent="0.2">
      <c r="A56" s="6"/>
      <c r="B56" s="24"/>
      <c r="C56" s="4"/>
      <c r="D56" s="22"/>
      <c r="E56" s="6"/>
    </row>
    <row r="57" spans="1:5" s="2" customFormat="1" ht="15" customHeight="1" x14ac:dyDescent="0.25">
      <c r="A57" s="8" t="s">
        <v>29</v>
      </c>
      <c r="B57" s="5">
        <v>0.5</v>
      </c>
      <c r="C57" s="4" t="s">
        <v>18</v>
      </c>
      <c r="D57" s="5">
        <f>B57+2.9+1.1</f>
        <v>4.5</v>
      </c>
      <c r="E57" s="6"/>
    </row>
    <row r="58" spans="1:5" s="2" customFormat="1" ht="15" customHeight="1" x14ac:dyDescent="0.2">
      <c r="A58" s="6" t="s">
        <v>3</v>
      </c>
      <c r="B58" s="5">
        <v>3.46</v>
      </c>
      <c r="C58" s="4"/>
      <c r="D58" s="5">
        <f>B$57+B58+2.9+1.1</f>
        <v>7.9599999999999991</v>
      </c>
      <c r="E58" s="6"/>
    </row>
    <row r="59" spans="1:5" s="2" customFormat="1" ht="15" customHeight="1" x14ac:dyDescent="0.2">
      <c r="A59" s="6" t="s">
        <v>30</v>
      </c>
      <c r="B59" s="5">
        <v>3.5</v>
      </c>
      <c r="C59" s="4"/>
      <c r="D59" s="5">
        <f>B$57+B59+2.9+1.1</f>
        <v>8</v>
      </c>
      <c r="E59" s="7"/>
    </row>
    <row r="60" spans="1:5" s="2" customFormat="1" ht="15" customHeight="1" x14ac:dyDescent="0.2">
      <c r="A60" s="6" t="s">
        <v>31</v>
      </c>
      <c r="B60" s="5">
        <v>3</v>
      </c>
      <c r="C60" s="4"/>
      <c r="D60" s="5">
        <f t="shared" ref="D60:D65" si="3">B$57+B60+2.9+1.1</f>
        <v>7.5</v>
      </c>
      <c r="E60" s="6"/>
    </row>
    <row r="61" spans="1:5" s="2" customFormat="1" ht="15" customHeight="1" x14ac:dyDescent="0.2">
      <c r="A61" s="6" t="s">
        <v>80</v>
      </c>
      <c r="B61" s="5">
        <v>2.8</v>
      </c>
      <c r="C61" s="4"/>
      <c r="D61" s="5">
        <f t="shared" si="3"/>
        <v>7.2999999999999989</v>
      </c>
      <c r="E61" s="6"/>
    </row>
    <row r="62" spans="1:5" s="2" customFormat="1" ht="15" customHeight="1" x14ac:dyDescent="0.2">
      <c r="A62" s="6" t="s">
        <v>77</v>
      </c>
      <c r="B62" s="5">
        <v>3</v>
      </c>
      <c r="C62" s="4"/>
      <c r="D62" s="5">
        <f t="shared" si="3"/>
        <v>7.5</v>
      </c>
      <c r="E62" s="7"/>
    </row>
    <row r="63" spans="1:5" s="2" customFormat="1" ht="15" customHeight="1" x14ac:dyDescent="0.2">
      <c r="A63" s="6" t="s">
        <v>15</v>
      </c>
      <c r="B63" s="5">
        <v>3</v>
      </c>
      <c r="C63" s="4"/>
      <c r="D63" s="5">
        <f>B$57+B63+2.9+1.1</f>
        <v>7.5</v>
      </c>
      <c r="E63" s="6"/>
    </row>
    <row r="64" spans="1:5" s="2" customFormat="1" ht="15" customHeight="1" x14ac:dyDescent="0.2">
      <c r="A64" s="6" t="s">
        <v>32</v>
      </c>
      <c r="B64" s="5">
        <v>3.75</v>
      </c>
      <c r="C64" s="4"/>
      <c r="D64" s="5">
        <f t="shared" si="3"/>
        <v>8.25</v>
      </c>
      <c r="E64" s="6"/>
    </row>
    <row r="65" spans="1:5" s="2" customFormat="1" ht="15" customHeight="1" x14ac:dyDescent="0.2">
      <c r="A65" s="6" t="s">
        <v>33</v>
      </c>
      <c r="B65" s="5">
        <v>4</v>
      </c>
      <c r="C65" s="4"/>
      <c r="D65" s="5">
        <f t="shared" si="3"/>
        <v>8.5</v>
      </c>
      <c r="E65" s="7"/>
    </row>
    <row r="66" spans="1:5" s="2" customFormat="1" ht="15" customHeight="1" x14ac:dyDescent="0.2">
      <c r="A66" s="6" t="s">
        <v>24</v>
      </c>
      <c r="B66" s="5">
        <v>3.46</v>
      </c>
      <c r="C66" s="4"/>
      <c r="D66" s="5">
        <f>B$57+B66+2.9+1.1</f>
        <v>7.9599999999999991</v>
      </c>
      <c r="E66" s="7"/>
    </row>
    <row r="67" spans="1:5" s="2" customFormat="1" ht="15" customHeight="1" x14ac:dyDescent="0.2">
      <c r="A67" s="6" t="s">
        <v>8</v>
      </c>
      <c r="B67" s="5">
        <v>3.85</v>
      </c>
      <c r="C67" s="4"/>
      <c r="D67" s="5">
        <f>B$57+B67+2.9+1.1</f>
        <v>8.35</v>
      </c>
      <c r="E67" s="7"/>
    </row>
    <row r="68" spans="1:5" s="2" customFormat="1" ht="15" customHeight="1" x14ac:dyDescent="0.2">
      <c r="A68" s="6" t="s">
        <v>34</v>
      </c>
      <c r="B68" s="5">
        <v>3.5</v>
      </c>
      <c r="C68" s="4"/>
      <c r="D68" s="5">
        <f>B$57+B68+2.9+1.1</f>
        <v>8</v>
      </c>
      <c r="E68" s="7"/>
    </row>
    <row r="69" spans="1:5" s="2" customFormat="1" ht="8.25" customHeight="1" x14ac:dyDescent="0.2">
      <c r="A69" s="6"/>
      <c r="B69" s="24"/>
      <c r="C69" s="4"/>
      <c r="D69" s="22"/>
      <c r="E69" s="6"/>
    </row>
    <row r="70" spans="1:5" s="2" customFormat="1" ht="14.25" customHeight="1" x14ac:dyDescent="0.25">
      <c r="A70" s="8" t="s">
        <v>94</v>
      </c>
      <c r="B70" s="5">
        <v>0.8</v>
      </c>
      <c r="C70" s="4"/>
      <c r="D70" s="5">
        <f>2.9+B70</f>
        <v>3.7</v>
      </c>
      <c r="E70" s="6"/>
    </row>
    <row r="71" spans="1:5" s="2" customFormat="1" ht="14.25" customHeight="1" x14ac:dyDescent="0.2">
      <c r="A71" s="6" t="s">
        <v>36</v>
      </c>
      <c r="B71" s="5">
        <v>4</v>
      </c>
      <c r="C71" s="4"/>
      <c r="D71" s="5">
        <f t="shared" ref="D71:D77" si="4">B71+$D$70</f>
        <v>7.7</v>
      </c>
      <c r="E71" s="21"/>
    </row>
    <row r="72" spans="1:5" s="2" customFormat="1" ht="14.25" customHeight="1" x14ac:dyDescent="0.2">
      <c r="A72" s="6" t="s">
        <v>59</v>
      </c>
      <c r="B72" s="5">
        <v>5</v>
      </c>
      <c r="C72" s="4"/>
      <c r="D72" s="5">
        <f>B72+$D$70</f>
        <v>8.6999999999999993</v>
      </c>
      <c r="E72" s="6"/>
    </row>
    <row r="73" spans="1:5" s="2" customFormat="1" ht="14.25" customHeight="1" x14ac:dyDescent="0.2">
      <c r="A73" s="6" t="s">
        <v>60</v>
      </c>
      <c r="B73" s="5">
        <v>3.85</v>
      </c>
      <c r="C73" s="4" t="s">
        <v>16</v>
      </c>
      <c r="D73" s="5">
        <f>B73+$D$70</f>
        <v>7.5500000000000007</v>
      </c>
      <c r="E73" s="6"/>
    </row>
    <row r="74" spans="1:5" s="2" customFormat="1" ht="14.25" customHeight="1" x14ac:dyDescent="0.2">
      <c r="A74" s="6" t="s">
        <v>100</v>
      </c>
      <c r="B74" s="5">
        <v>3.5</v>
      </c>
      <c r="C74" s="4"/>
      <c r="D74" s="5">
        <f t="shared" si="4"/>
        <v>7.2</v>
      </c>
      <c r="E74" s="6"/>
    </row>
    <row r="75" spans="1:5" s="2" customFormat="1" ht="14.25" customHeight="1" x14ac:dyDescent="0.2">
      <c r="A75" s="6" t="s">
        <v>78</v>
      </c>
      <c r="B75" s="5">
        <v>3</v>
      </c>
      <c r="C75" s="4"/>
      <c r="D75" s="5">
        <f t="shared" si="4"/>
        <v>6.7</v>
      </c>
      <c r="E75" s="6"/>
    </row>
    <row r="76" spans="1:5" s="2" customFormat="1" ht="14.25" customHeight="1" x14ac:dyDescent="0.2">
      <c r="A76" s="6" t="s">
        <v>61</v>
      </c>
      <c r="B76" s="5">
        <v>3</v>
      </c>
      <c r="C76" s="4"/>
      <c r="D76" s="5">
        <f t="shared" si="4"/>
        <v>6.7</v>
      </c>
      <c r="E76" s="6"/>
    </row>
    <row r="77" spans="1:5" s="2" customFormat="1" ht="14.25" customHeight="1" x14ac:dyDescent="0.2">
      <c r="A77" s="6" t="s">
        <v>62</v>
      </c>
      <c r="B77" s="5">
        <v>3</v>
      </c>
      <c r="C77" s="4"/>
      <c r="D77" s="5">
        <f t="shared" si="4"/>
        <v>6.7</v>
      </c>
      <c r="E77" s="7"/>
    </row>
    <row r="78" spans="1:5" s="2" customFormat="1" ht="14.25" customHeight="1" x14ac:dyDescent="0.2">
      <c r="A78" s="6" t="s">
        <v>63</v>
      </c>
      <c r="B78" s="5">
        <v>3.95</v>
      </c>
      <c r="C78" s="4" t="s">
        <v>16</v>
      </c>
      <c r="D78" s="5">
        <f>B78+$D$70</f>
        <v>7.65</v>
      </c>
      <c r="E78" s="7"/>
    </row>
    <row r="79" spans="1:5" s="2" customFormat="1" ht="8.25" customHeight="1" x14ac:dyDescent="0.2">
      <c r="A79" s="6"/>
      <c r="B79" s="9"/>
      <c r="C79" s="4"/>
      <c r="D79" s="4"/>
      <c r="E79" s="6"/>
    </row>
    <row r="80" spans="1:5" s="2" customFormat="1" ht="15" customHeight="1" x14ac:dyDescent="0.25">
      <c r="A80" s="8" t="s">
        <v>76</v>
      </c>
      <c r="B80" s="5">
        <v>0</v>
      </c>
      <c r="C80" s="4"/>
      <c r="D80" s="5">
        <f>B80+2.9</f>
        <v>2.9</v>
      </c>
      <c r="E80" s="6"/>
    </row>
    <row r="81" spans="1:5" s="2" customFormat="1" ht="15" customHeight="1" x14ac:dyDescent="0.2">
      <c r="A81" s="6" t="s">
        <v>35</v>
      </c>
      <c r="B81" s="5">
        <v>3</v>
      </c>
      <c r="C81" s="4"/>
      <c r="D81" s="5">
        <f>D$80+B81</f>
        <v>5.9</v>
      </c>
      <c r="E81" s="5"/>
    </row>
    <row r="82" spans="1:5" s="2" customFormat="1" ht="15" customHeight="1" x14ac:dyDescent="0.2">
      <c r="A82" s="6" t="s">
        <v>36</v>
      </c>
      <c r="B82" s="5">
        <v>4</v>
      </c>
      <c r="C82" s="4"/>
      <c r="D82" s="5">
        <f>D$80+B82</f>
        <v>6.9</v>
      </c>
      <c r="E82" s="5"/>
    </row>
    <row r="83" spans="1:5" s="2" customFormat="1" ht="15" customHeight="1" x14ac:dyDescent="0.2">
      <c r="A83" s="6" t="s">
        <v>37</v>
      </c>
      <c r="B83" s="5">
        <v>3.75</v>
      </c>
      <c r="C83" s="4"/>
      <c r="D83" s="5">
        <f t="shared" ref="D83:D106" si="5">D$80+B83</f>
        <v>6.65</v>
      </c>
      <c r="E83" s="5"/>
    </row>
    <row r="84" spans="1:5" s="2" customFormat="1" ht="15" customHeight="1" x14ac:dyDescent="0.2">
      <c r="A84" s="6" t="s">
        <v>38</v>
      </c>
      <c r="B84" s="5">
        <v>3</v>
      </c>
      <c r="C84" s="4"/>
      <c r="D84" s="5">
        <f t="shared" si="5"/>
        <v>5.9</v>
      </c>
      <c r="E84" s="5"/>
    </row>
    <row r="85" spans="1:5" s="2" customFormat="1" ht="15" customHeight="1" x14ac:dyDescent="0.2">
      <c r="A85" s="6" t="s">
        <v>39</v>
      </c>
      <c r="B85" s="5">
        <v>3</v>
      </c>
      <c r="C85" s="4"/>
      <c r="D85" s="5">
        <f t="shared" si="5"/>
        <v>5.9</v>
      </c>
      <c r="E85" s="5"/>
    </row>
    <row r="86" spans="1:5" s="2" customFormat="1" ht="15" customHeight="1" x14ac:dyDescent="0.2">
      <c r="A86" s="6" t="s">
        <v>95</v>
      </c>
      <c r="B86" s="5">
        <v>3.5</v>
      </c>
      <c r="C86" s="4"/>
      <c r="D86" s="5">
        <f>D$80+B86+1</f>
        <v>7.4</v>
      </c>
      <c r="E86" s="5"/>
    </row>
    <row r="87" spans="1:5" s="2" customFormat="1" ht="15" customHeight="1" x14ac:dyDescent="0.2">
      <c r="A87" s="6" t="s">
        <v>41</v>
      </c>
      <c r="B87" s="5">
        <v>4.5</v>
      </c>
      <c r="C87" s="4"/>
      <c r="D87" s="5">
        <f t="shared" si="5"/>
        <v>7.4</v>
      </c>
      <c r="E87" s="5"/>
    </row>
    <row r="88" spans="1:5" s="2" customFormat="1" ht="15" customHeight="1" x14ac:dyDescent="0.2">
      <c r="A88" s="6" t="s">
        <v>86</v>
      </c>
      <c r="B88" s="5">
        <v>3.6</v>
      </c>
      <c r="C88" s="4"/>
      <c r="D88" s="5">
        <f>D$80+B88</f>
        <v>6.5</v>
      </c>
      <c r="E88" s="5"/>
    </row>
    <row r="89" spans="1:5" s="2" customFormat="1" ht="15" customHeight="1" x14ac:dyDescent="0.2">
      <c r="A89" s="6" t="s">
        <v>42</v>
      </c>
      <c r="B89" s="5">
        <v>4</v>
      </c>
      <c r="C89" s="4"/>
      <c r="D89" s="5">
        <f t="shared" si="5"/>
        <v>6.9</v>
      </c>
      <c r="E89" s="5"/>
    </row>
    <row r="90" spans="1:5" s="2" customFormat="1" ht="15" customHeight="1" x14ac:dyDescent="0.2">
      <c r="A90" s="6" t="s">
        <v>43</v>
      </c>
      <c r="B90" s="5">
        <v>3.5</v>
      </c>
      <c r="C90" s="4"/>
      <c r="D90" s="5">
        <f>D$80+B90</f>
        <v>6.4</v>
      </c>
      <c r="E90" s="5"/>
    </row>
    <row r="91" spans="1:5" s="2" customFormat="1" ht="15" customHeight="1" x14ac:dyDescent="0.2">
      <c r="A91" s="6" t="s">
        <v>70</v>
      </c>
      <c r="B91" s="5">
        <v>3</v>
      </c>
      <c r="C91" s="4"/>
      <c r="D91" s="5">
        <f t="shared" si="5"/>
        <v>5.9</v>
      </c>
      <c r="E91" s="5"/>
    </row>
    <row r="92" spans="1:5" s="2" customFormat="1" ht="15" customHeight="1" x14ac:dyDescent="0.2">
      <c r="A92" s="6" t="s">
        <v>44</v>
      </c>
      <c r="B92" s="5">
        <v>4</v>
      </c>
      <c r="C92" s="4"/>
      <c r="D92" s="5">
        <f>D$80+B92</f>
        <v>6.9</v>
      </c>
      <c r="E92" s="5"/>
    </row>
    <row r="93" spans="1:5" s="2" customFormat="1" ht="15" customHeight="1" x14ac:dyDescent="0.2">
      <c r="A93" s="6" t="s">
        <v>45</v>
      </c>
      <c r="B93" s="5">
        <v>4.1100000000000003</v>
      </c>
      <c r="C93" s="4" t="s">
        <v>16</v>
      </c>
      <c r="D93" s="5">
        <f>D$80+B93</f>
        <v>7.01</v>
      </c>
      <c r="E93" s="5"/>
    </row>
    <row r="94" spans="1:5" s="2" customFormat="1" ht="15" customHeight="1" x14ac:dyDescent="0.2">
      <c r="A94" s="6" t="s">
        <v>46</v>
      </c>
      <c r="B94" s="5">
        <v>4</v>
      </c>
      <c r="C94" s="4"/>
      <c r="D94" s="5">
        <f t="shared" si="5"/>
        <v>6.9</v>
      </c>
      <c r="E94" s="5"/>
    </row>
    <row r="95" spans="1:5" s="2" customFormat="1" ht="15" customHeight="1" x14ac:dyDescent="0.2">
      <c r="A95" s="6" t="s">
        <v>100</v>
      </c>
      <c r="B95" s="5">
        <v>3.5</v>
      </c>
      <c r="C95" s="4"/>
      <c r="D95" s="5">
        <f>D$80+B95</f>
        <v>6.4</v>
      </c>
      <c r="E95" s="5"/>
    </row>
    <row r="96" spans="1:5" s="2" customFormat="1" ht="15" customHeight="1" x14ac:dyDescent="0.2">
      <c r="A96" s="6" t="s">
        <v>47</v>
      </c>
      <c r="B96" s="5">
        <v>3</v>
      </c>
      <c r="C96" s="4"/>
      <c r="D96" s="5">
        <f t="shared" si="5"/>
        <v>5.9</v>
      </c>
      <c r="E96" s="5"/>
    </row>
    <row r="97" spans="1:5" s="2" customFormat="1" ht="15" customHeight="1" x14ac:dyDescent="0.2">
      <c r="A97" s="6" t="s">
        <v>48</v>
      </c>
      <c r="B97" s="5">
        <v>3.6</v>
      </c>
      <c r="C97" s="4"/>
      <c r="D97" s="5">
        <f t="shared" si="5"/>
        <v>6.5</v>
      </c>
      <c r="E97" s="5"/>
    </row>
    <row r="98" spans="1:5" s="2" customFormat="1" ht="15" customHeight="1" x14ac:dyDescent="0.2">
      <c r="A98" s="6" t="s">
        <v>49</v>
      </c>
      <c r="B98" s="5">
        <v>3.5</v>
      </c>
      <c r="C98" s="4"/>
      <c r="D98" s="5">
        <f t="shared" si="5"/>
        <v>6.4</v>
      </c>
      <c r="E98" s="5"/>
    </row>
    <row r="99" spans="1:5" s="2" customFormat="1" ht="15" customHeight="1" x14ac:dyDescent="0.2">
      <c r="A99" s="6" t="s">
        <v>83</v>
      </c>
      <c r="B99" s="5">
        <v>4</v>
      </c>
      <c r="C99" s="4"/>
      <c r="D99" s="5">
        <f t="shared" si="5"/>
        <v>6.9</v>
      </c>
      <c r="E99" s="5"/>
    </row>
    <row r="100" spans="1:5" s="2" customFormat="1" ht="15" customHeight="1" x14ac:dyDescent="0.2">
      <c r="A100" s="6" t="s">
        <v>50</v>
      </c>
      <c r="B100" s="5">
        <v>2</v>
      </c>
      <c r="C100" s="4"/>
      <c r="D100" s="5">
        <f t="shared" si="5"/>
        <v>4.9000000000000004</v>
      </c>
      <c r="E100" s="5"/>
    </row>
    <row r="101" spans="1:5" s="2" customFormat="1" ht="15" customHeight="1" x14ac:dyDescent="0.2">
      <c r="A101" s="6" t="s">
        <v>51</v>
      </c>
      <c r="B101" s="5">
        <v>2.5</v>
      </c>
      <c r="C101" s="4"/>
      <c r="D101" s="5">
        <f t="shared" si="5"/>
        <v>5.4</v>
      </c>
      <c r="E101" s="5"/>
    </row>
    <row r="102" spans="1:5" s="2" customFormat="1" ht="15" customHeight="1" x14ac:dyDescent="0.2">
      <c r="A102" s="6" t="s">
        <v>52</v>
      </c>
      <c r="B102" s="5">
        <v>4</v>
      </c>
      <c r="C102" s="4" t="s">
        <v>99</v>
      </c>
      <c r="D102" s="5">
        <f t="shared" si="5"/>
        <v>6.9</v>
      </c>
      <c r="E102" s="5"/>
    </row>
    <row r="103" spans="1:5" s="2" customFormat="1" ht="15" customHeight="1" x14ac:dyDescent="0.2">
      <c r="A103" s="6" t="s">
        <v>53</v>
      </c>
      <c r="B103" s="5">
        <v>2</v>
      </c>
      <c r="C103" s="4"/>
      <c r="D103" s="5">
        <f>D$80+B103</f>
        <v>4.9000000000000004</v>
      </c>
      <c r="E103" s="5"/>
    </row>
    <row r="104" spans="1:5" s="2" customFormat="1" ht="15" customHeight="1" x14ac:dyDescent="0.2">
      <c r="A104" s="6" t="s">
        <v>54</v>
      </c>
      <c r="B104" s="5">
        <v>2</v>
      </c>
      <c r="C104" s="4"/>
      <c r="D104" s="5">
        <f t="shared" si="5"/>
        <v>4.9000000000000004</v>
      </c>
      <c r="E104" s="5"/>
    </row>
    <row r="105" spans="1:5" s="2" customFormat="1" ht="15" customHeight="1" x14ac:dyDescent="0.2">
      <c r="A105" s="6" t="s">
        <v>55</v>
      </c>
      <c r="B105" s="5">
        <v>3</v>
      </c>
      <c r="C105" s="4"/>
      <c r="D105" s="5">
        <f t="shared" si="5"/>
        <v>5.9</v>
      </c>
      <c r="E105" s="5"/>
    </row>
    <row r="106" spans="1:5" s="2" customFormat="1" ht="15" customHeight="1" x14ac:dyDescent="0.2">
      <c r="A106" s="6" t="s">
        <v>56</v>
      </c>
      <c r="B106" s="5">
        <v>3</v>
      </c>
      <c r="C106" s="4"/>
      <c r="D106" s="5">
        <f t="shared" si="5"/>
        <v>5.9</v>
      </c>
      <c r="E106" s="5"/>
    </row>
    <row r="107" spans="1:5" s="2" customFormat="1" ht="15" customHeight="1" x14ac:dyDescent="0.2">
      <c r="A107" s="6" t="s">
        <v>63</v>
      </c>
      <c r="B107" s="5">
        <v>3.95</v>
      </c>
      <c r="C107" s="4" t="s">
        <v>16</v>
      </c>
      <c r="D107" s="5">
        <f>D$80+B107</f>
        <v>6.85</v>
      </c>
      <c r="E107" s="5"/>
    </row>
    <row r="108" spans="1:5" s="2" customFormat="1" ht="8.25" customHeight="1" x14ac:dyDescent="0.2">
      <c r="A108" s="6"/>
      <c r="B108" s="9"/>
      <c r="C108" s="6"/>
      <c r="D108" s="4"/>
      <c r="E108" s="6"/>
    </row>
    <row r="109" spans="1:5" s="2" customFormat="1" ht="14.25" x14ac:dyDescent="0.2">
      <c r="A109" s="17" t="s">
        <v>66</v>
      </c>
      <c r="B109" s="9"/>
      <c r="C109" s="6"/>
      <c r="D109" s="4"/>
      <c r="E109" s="6"/>
    </row>
    <row r="110" spans="1:5" s="3" customFormat="1" ht="129.75" customHeight="1" x14ac:dyDescent="0.2">
      <c r="A110" s="31" t="s">
        <v>103</v>
      </c>
      <c r="B110" s="31"/>
      <c r="C110" s="31"/>
      <c r="D110" s="31"/>
      <c r="E110" s="31"/>
    </row>
    <row r="111" spans="1:5" s="3" customFormat="1" ht="21" customHeight="1" x14ac:dyDescent="0.2">
      <c r="A111" s="31"/>
      <c r="B111" s="31"/>
      <c r="C111" s="31"/>
      <c r="D111" s="31"/>
      <c r="E111" s="31"/>
    </row>
    <row r="112" spans="1:5" s="3" customFormat="1" ht="12.75" customHeight="1" x14ac:dyDescent="0.2">
      <c r="A112" s="31"/>
      <c r="B112" s="31"/>
      <c r="C112" s="31"/>
      <c r="D112" s="31"/>
      <c r="E112" s="31"/>
    </row>
    <row r="113" spans="1:5" s="3" customFormat="1" ht="12.75" customHeight="1" x14ac:dyDescent="0.2">
      <c r="A113" s="31"/>
      <c r="B113" s="31"/>
      <c r="C113" s="31"/>
      <c r="D113" s="31"/>
      <c r="E113" s="31"/>
    </row>
    <row r="114" spans="1:5" s="19" customFormat="1" ht="29.25" customHeight="1" x14ac:dyDescent="0.2">
      <c r="A114" s="31" t="s">
        <v>79</v>
      </c>
      <c r="B114" s="31"/>
      <c r="C114" s="31"/>
      <c r="D114" s="31"/>
      <c r="E114" s="31"/>
    </row>
    <row r="115" spans="1:5" s="19" customFormat="1" ht="29.25" customHeight="1" x14ac:dyDescent="0.2">
      <c r="A115" s="31" t="s">
        <v>88</v>
      </c>
      <c r="B115" s="31"/>
      <c r="C115" s="31"/>
      <c r="D115" s="31"/>
      <c r="E115" s="31"/>
    </row>
    <row r="116" spans="1:5" s="19" customFormat="1" ht="53.25" customHeight="1" x14ac:dyDescent="0.2">
      <c r="A116" s="31" t="s">
        <v>89</v>
      </c>
      <c r="B116" s="31"/>
      <c r="C116" s="31"/>
      <c r="D116" s="31"/>
      <c r="E116" s="31"/>
    </row>
    <row r="117" spans="1:5" s="19" customFormat="1" ht="25.5" customHeight="1" x14ac:dyDescent="0.2">
      <c r="A117" s="31"/>
      <c r="B117" s="31"/>
      <c r="C117" s="31"/>
      <c r="D117" s="31"/>
      <c r="E117" s="31"/>
    </row>
    <row r="118" spans="1:5" s="19" customFormat="1" ht="15" customHeight="1" x14ac:dyDescent="0.2">
      <c r="A118" s="31" t="s">
        <v>64</v>
      </c>
      <c r="B118" s="31"/>
      <c r="C118" s="31"/>
      <c r="D118" s="31"/>
      <c r="E118" s="31"/>
    </row>
    <row r="119" spans="1:5" s="19" customFormat="1" ht="14.25" x14ac:dyDescent="0.2">
      <c r="A119" s="31" t="s">
        <v>104</v>
      </c>
      <c r="B119" s="31"/>
      <c r="C119" s="31"/>
      <c r="D119" s="31"/>
      <c r="E119" s="31"/>
    </row>
    <row r="120" spans="1:5" s="19" customFormat="1" ht="27" customHeight="1" x14ac:dyDescent="0.2">
      <c r="A120" s="31" t="s">
        <v>101</v>
      </c>
      <c r="B120" s="31"/>
      <c r="C120" s="31"/>
      <c r="D120" s="31"/>
      <c r="E120" s="31"/>
    </row>
    <row r="121" spans="1:5" ht="8.25" customHeight="1" x14ac:dyDescent="0.2"/>
    <row r="122" spans="1:5" ht="15" customHeight="1" x14ac:dyDescent="0.2">
      <c r="A122" s="28" t="s">
        <v>57</v>
      </c>
      <c r="B122" s="28"/>
      <c r="C122" s="28"/>
      <c r="D122" s="28"/>
      <c r="E122" s="28"/>
    </row>
    <row r="123" spans="1:5" ht="15" customHeight="1" x14ac:dyDescent="0.2">
      <c r="A123" s="34" t="s">
        <v>87</v>
      </c>
      <c r="B123" s="34"/>
      <c r="C123" s="34"/>
      <c r="D123" s="34"/>
      <c r="E123" s="34"/>
    </row>
    <row r="124" spans="1:5" s="10" customFormat="1" ht="15" customHeight="1" x14ac:dyDescent="0.2">
      <c r="A124" s="29" t="s">
        <v>102</v>
      </c>
      <c r="B124" s="29"/>
      <c r="C124" s="29"/>
      <c r="D124" s="29"/>
      <c r="E124" s="29"/>
    </row>
    <row r="125" spans="1:5" ht="15" customHeight="1" x14ac:dyDescent="0.2">
      <c r="A125" s="30" t="s">
        <v>58</v>
      </c>
      <c r="B125" s="30"/>
      <c r="C125" s="30"/>
      <c r="D125" s="30"/>
      <c r="E125" s="30"/>
    </row>
  </sheetData>
  <sortState xmlns:xlrd2="http://schemas.microsoft.com/office/spreadsheetml/2017/richdata2" ref="E70:E104">
    <sortCondition ref="E70:E104"/>
  </sortState>
  <mergeCells count="14">
    <mergeCell ref="A122:E122"/>
    <mergeCell ref="A124:E124"/>
    <mergeCell ref="A125:E125"/>
    <mergeCell ref="A116:E117"/>
    <mergeCell ref="A1:E1"/>
    <mergeCell ref="A2:E2"/>
    <mergeCell ref="A3:E3"/>
    <mergeCell ref="A110:E113"/>
    <mergeCell ref="A123:E123"/>
    <mergeCell ref="A119:E119"/>
    <mergeCell ref="A114:E114"/>
    <mergeCell ref="A120:E120"/>
    <mergeCell ref="A115:E115"/>
    <mergeCell ref="A118:E118"/>
  </mergeCells>
  <phoneticPr fontId="2" type="noConversion"/>
  <printOptions horizontalCentered="1"/>
  <pageMargins left="1" right="1" top="1" bottom="1" header="0.5" footer="0.5"/>
  <pageSetup scale="74" fitToHeight="3" orientation="portrait" r:id="rId1"/>
  <headerFooter alignWithMargins="0"/>
  <rowBreaks count="2" manualBreakCount="2">
    <brk id="55" max="4" man="1"/>
    <brk id="107" max="4" man="1"/>
  </rowBreaks>
  <ignoredErrors>
    <ignoredError sqref="D11 D22 D86 D1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Tax Rates</vt:lpstr>
      <vt:lpstr>'Tax Rates'!Print_Area</vt:lpstr>
      <vt:lpstr>'Tax Rates'!Print_Titles</vt:lpstr>
    </vt:vector>
  </TitlesOfParts>
  <Company>Development Research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 Silverstein</dc:creator>
  <cp:lastModifiedBy>Lisa</cp:lastModifiedBy>
  <cp:lastPrinted>2014-01-10T18:18:40Z</cp:lastPrinted>
  <dcterms:created xsi:type="dcterms:W3CDTF">2004-05-26T21:39:47Z</dcterms:created>
  <dcterms:modified xsi:type="dcterms:W3CDTF">2021-07-12T22:25:40Z</dcterms:modified>
</cp:coreProperties>
</file>